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<sst xmlns="http://schemas.openxmlformats.org/spreadsheetml/2006/main" count="241" uniqueCount="93">
  <si>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</si>
  <si>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</si>
  <si>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</si>
  <si>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</si>
  <si>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</si>
  <si>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</si>
  <si>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</si>
  <si>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</si>
  <si>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</si>
  <si>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</si>
  <si>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 31.12.2017 г</t>
  </si>
  <si>
    <t>Дата заключения договора</t>
  </si>
  <si>
    <t>Улица</t>
  </si>
  <si>
    <t>Дом</t>
  </si>
  <si>
    <t xml:space="preserve">Транспортная </t>
  </si>
  <si>
    <t>145А</t>
  </si>
  <si>
    <t>01.04.2013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</si>
  <si>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</si>
  <si>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</si>
  <si>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</si>
  <si>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</si>
  <si>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</si>
  <si>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</si>
  <si>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</si>
  <si>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</si>
  <si>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</si>
  <si>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</si>
  <si>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</si>
  <si>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</si>
  <si>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</si>
  <si>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</si>
  <si>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</si>
  <si>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</si>
  <si>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</si>
  <si>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</si>
  <si>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</si>
  <si>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</si>
  <si>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</si>
  <si>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</si>
  <si>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</si>
  <si>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</si>
  <si>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</si>
  <si>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</si>
  <si>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</si>
  <si>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</si>
  <si>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</si>
  <si>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</si>
  <si>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>смена дверного бллока выхода на кровлю</t>
  </si>
  <si>
    <t>Транспортная 145А</t>
  </si>
  <si>
    <t>Под 1</t>
  </si>
  <si>
    <t>ИТОГО</t>
  </si>
  <si>
    <t>Февраль 2017 г</t>
  </si>
  <si>
    <t>ремонт освещения в подъездах</t>
  </si>
  <si>
    <t>Транспортная, 145А</t>
  </si>
  <si>
    <t>замена задвижки</t>
  </si>
  <si>
    <t>ремонт мягкой кровли</t>
  </si>
  <si>
    <t>кв. 38</t>
  </si>
  <si>
    <t>Март 2017</t>
  </si>
  <si>
    <t>установка замков на щитах этажных</t>
  </si>
  <si>
    <t>Май 2017</t>
  </si>
  <si>
    <t>кв.18</t>
  </si>
  <si>
    <t>Октябрь 2017 г</t>
  </si>
  <si>
    <t>ремонт оконных откосов в подъезде</t>
  </si>
  <si>
    <t>1-й подъезд</t>
  </si>
  <si>
    <t>Декабрь 2017 г</t>
  </si>
  <si>
    <t>ремонт штукатурки карниза на жилом доме</t>
  </si>
  <si>
    <t>кв. 37</t>
  </si>
  <si>
    <t>ВСЕГО</t>
  </si>
  <si>
    <t>Январь 2017 г.</t>
  </si>
  <si>
    <t>Т/о общедомовых приборов учета электроэнергии</t>
  </si>
  <si>
    <t>ремонт этажного щита</t>
  </si>
  <si>
    <t>кв. 17</t>
  </si>
  <si>
    <t>ППР электрооборудования</t>
  </si>
  <si>
    <t>обход и осмотр подвала и инженерных коммуникаций</t>
  </si>
  <si>
    <t>ремонт электроосвещения над подъездом (смена ламп) с автовышки</t>
  </si>
  <si>
    <t>доставка щебня</t>
  </si>
  <si>
    <t>Апрель 2017</t>
  </si>
  <si>
    <t xml:space="preserve">гидравлические испытания внутридомовой системы ЦО </t>
  </si>
  <si>
    <t>слив воды из системы</t>
  </si>
  <si>
    <t>закрытие отопительного периода</t>
  </si>
  <si>
    <t>благоустройство придомовой территории (окраска деревьев и бордюров) силами жителей</t>
  </si>
  <si>
    <t>Июнь 2017 г</t>
  </si>
  <si>
    <t>Июль 2017 г</t>
  </si>
  <si>
    <t>ППР ВРУ</t>
  </si>
  <si>
    <t>Август 2017 г</t>
  </si>
  <si>
    <t>Сентябрь 2017 г</t>
  </si>
  <si>
    <t>Ноябрь 2017 г</t>
  </si>
  <si>
    <t>осмотр вентиляционных и дымовых каналов</t>
  </si>
  <si>
    <t>кв. 1,2,3,6,8,9,10,13,16,17,18,20,23,31,32,36,38</t>
  </si>
  <si>
    <t>установка крана шарового ф 15 мм</t>
  </si>
  <si>
    <t>кв. 37 ЦО</t>
  </si>
  <si>
    <t>ремонт электроосвещения над подъездом (смена ламп)</t>
  </si>
  <si>
    <t>1,2-й подъезд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</si>
</sst>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770">
          <cell r="E1770">
            <v>9722.08</v>
          </cell>
          <cell r="F1770">
            <v>35731.46</v>
          </cell>
          <cell r="G1770">
            <v>98803.04999999997</v>
          </cell>
          <cell r="H1770">
            <v>98703.57</v>
          </cell>
          <cell r="I1770">
            <v>99655.58000000002</v>
          </cell>
          <cell r="J1770">
            <v>34779.44999999998</v>
          </cell>
          <cell r="K1770">
            <v>9821.559999999969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E1773">
            <v>9606.12</v>
          </cell>
          <cell r="F1773">
            <v>27238.25</v>
          </cell>
          <cell r="G1773">
            <v>6054.09</v>
          </cell>
          <cell r="H1773">
            <v>10210.72</v>
          </cell>
          <cell r="I1773">
            <v>0</v>
          </cell>
          <cell r="J1773">
            <v>37448.97</v>
          </cell>
          <cell r="K1773">
            <v>5449.490000000002</v>
          </cell>
        </row>
        <row r="1774"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7">
          <cell r="E1777">
            <v>6873.26</v>
          </cell>
          <cell r="F1777">
            <v>7091.93</v>
          </cell>
          <cell r="G1777">
            <v>22569.21</v>
          </cell>
          <cell r="H1777">
            <v>23979.760000000002</v>
          </cell>
          <cell r="I1777">
            <v>34203.740000000005</v>
          </cell>
          <cell r="J1777">
            <v>-3132.0500000000047</v>
          </cell>
          <cell r="K1777">
            <v>5462.71</v>
          </cell>
        </row>
        <row r="1778">
          <cell r="E1778">
            <v>7097.24</v>
          </cell>
          <cell r="F1778">
            <v>-7097.24</v>
          </cell>
          <cell r="G1778">
            <v>41173.22</v>
          </cell>
          <cell r="H1778">
            <v>42556.41</v>
          </cell>
          <cell r="I1778">
            <v>41173.22</v>
          </cell>
          <cell r="J1778">
            <v>-5714.049999999999</v>
          </cell>
          <cell r="K1778">
            <v>5714.049999999999</v>
          </cell>
        </row>
        <row r="1779">
          <cell r="E1779">
            <v>1077.62</v>
          </cell>
          <cell r="F1779">
            <v>15755.970000000001</v>
          </cell>
          <cell r="G1779">
            <v>13857.779999999999</v>
          </cell>
          <cell r="H1779">
            <v>14440.01</v>
          </cell>
          <cell r="I1779">
            <v>5400</v>
          </cell>
          <cell r="J1779">
            <v>24795.98</v>
          </cell>
          <cell r="K1779">
            <v>495.3899999999978</v>
          </cell>
        </row>
        <row r="1780">
          <cell r="E1780">
            <v>62.8</v>
          </cell>
          <cell r="F1780">
            <v>-38.614999999999995</v>
          </cell>
          <cell r="G1780">
            <v>1154.8500000000001</v>
          </cell>
          <cell r="H1780">
            <v>1200.93</v>
          </cell>
          <cell r="I1780">
            <v>1081.3799999999999</v>
          </cell>
          <cell r="J1780">
            <v>80.9350000000002</v>
          </cell>
          <cell r="K1780">
            <v>16.719999999999942</v>
          </cell>
        </row>
        <row r="1781">
          <cell r="E1781">
            <v>462.73</v>
          </cell>
          <cell r="F1781">
            <v>6357.62</v>
          </cell>
          <cell r="G1781">
            <v>2124.8599999999997</v>
          </cell>
          <cell r="H1781">
            <v>2209.64</v>
          </cell>
          <cell r="I1781">
            <v>0</v>
          </cell>
          <cell r="J1781">
            <v>8567.26</v>
          </cell>
          <cell r="K1781">
            <v>377.9499999999998</v>
          </cell>
        </row>
        <row r="1782">
          <cell r="E1782">
            <v>14.559999999999999</v>
          </cell>
          <cell r="F1782">
            <v>256.57</v>
          </cell>
          <cell r="G1782">
            <v>69.30999999999997</v>
          </cell>
          <cell r="H1782">
            <v>72.04000000000002</v>
          </cell>
          <cell r="I1782">
            <v>0</v>
          </cell>
          <cell r="J1782">
            <v>328.61</v>
          </cell>
          <cell r="K1782">
            <v>11.829999999999957</v>
          </cell>
        </row>
        <row r="1783">
          <cell r="E1783">
            <v>3231.55</v>
          </cell>
          <cell r="F1783">
            <v>-3231.55</v>
          </cell>
          <cell r="G1783">
            <v>21552.12</v>
          </cell>
          <cell r="H1783">
            <v>22159.719999999998</v>
          </cell>
          <cell r="I1783">
            <v>21552.12</v>
          </cell>
          <cell r="J1783">
            <v>-2623.9499999999994</v>
          </cell>
          <cell r="K1783">
            <v>2623.95</v>
          </cell>
        </row>
        <row r="1784">
          <cell r="E1784">
            <v>2581.24</v>
          </cell>
          <cell r="F1784">
            <v>-52310.51</v>
          </cell>
          <cell r="G1784">
            <v>14319.590000000002</v>
          </cell>
          <cell r="H1784">
            <v>14890.600000000002</v>
          </cell>
          <cell r="I1784">
            <v>31317.628139999997</v>
          </cell>
          <cell r="J1784">
            <v>-68737.53813999999</v>
          </cell>
          <cell r="K1784">
            <v>2010.229999999998</v>
          </cell>
        </row>
        <row r="1785">
          <cell r="E1785">
            <v>412.01</v>
          </cell>
          <cell r="F1785">
            <v>-18086.19</v>
          </cell>
          <cell r="G1785">
            <v>1893.9399999999996</v>
          </cell>
          <cell r="H1785">
            <v>1969.4</v>
          </cell>
          <cell r="I1785">
            <v>0</v>
          </cell>
          <cell r="J1785">
            <v>-16116.789999999997</v>
          </cell>
          <cell r="K1785">
            <v>336.5499999999997</v>
          </cell>
        </row>
        <row r="1787">
          <cell r="E1787">
            <v>4160.67</v>
          </cell>
          <cell r="F1787">
            <v>-4160.67</v>
          </cell>
          <cell r="G1787">
            <v>43525.62000000001</v>
          </cell>
          <cell r="H1787">
            <v>43466.38999999999</v>
          </cell>
          <cell r="I1787">
            <v>43525.62000000001</v>
          </cell>
          <cell r="J1787">
            <v>-4219.900000000016</v>
          </cell>
          <cell r="K1787">
            <v>4219.900000000016</v>
          </cell>
        </row>
        <row r="1788">
          <cell r="E1788">
            <v>0</v>
          </cell>
          <cell r="F1788">
            <v>0</v>
          </cell>
          <cell r="G1788">
            <v>3026.51</v>
          </cell>
          <cell r="H1788">
            <v>2295.25</v>
          </cell>
          <cell r="I1788">
            <v>2876.3500000000004</v>
          </cell>
          <cell r="J1788">
            <v>-581.1000000000005</v>
          </cell>
          <cell r="K1788">
            <v>731.2600000000004</v>
          </cell>
        </row>
        <row r="1789">
          <cell r="E1789">
            <v>0</v>
          </cell>
          <cell r="F1789">
            <v>0</v>
          </cell>
          <cell r="G1789">
            <v>13373.630000000001</v>
          </cell>
          <cell r="H1789">
            <v>10485.340000000002</v>
          </cell>
          <cell r="I1789">
            <v>12752.51</v>
          </cell>
          <cell r="J1789">
            <v>-2267.1699999999987</v>
          </cell>
          <cell r="K1789">
            <v>2888.2899999999986</v>
          </cell>
        </row>
        <row r="1790">
          <cell r="E1790">
            <v>69472.61</v>
          </cell>
          <cell r="F1790">
            <v>-69472.61</v>
          </cell>
          <cell r="G1790">
            <v>499703.78</v>
          </cell>
          <cell r="H1790">
            <v>471039.74999999994</v>
          </cell>
          <cell r="I1790">
            <v>499703.78</v>
          </cell>
          <cell r="J1790">
            <v>-98136.64000000007</v>
          </cell>
          <cell r="K1790">
            <v>98136.64000000007</v>
          </cell>
        </row>
        <row r="1791">
          <cell r="E1791">
            <v>3259.83</v>
          </cell>
          <cell r="F1791">
            <v>2692.4100000000003</v>
          </cell>
          <cell r="G1791">
            <v>27022.820000000003</v>
          </cell>
          <cell r="H1791">
            <v>27839.559999999998</v>
          </cell>
          <cell r="I1791">
            <v>25462.590000000004</v>
          </cell>
          <cell r="J1791">
            <v>5069.379999999996</v>
          </cell>
          <cell r="K1791">
            <v>2443.0900000000047</v>
          </cell>
        </row>
        <row r="1792">
          <cell r="E1792">
            <v>7991.1</v>
          </cell>
          <cell r="F1792">
            <v>7622.280000000001</v>
          </cell>
          <cell r="G1792">
            <v>43421.590000000004</v>
          </cell>
          <cell r="H1792">
            <v>44895.2</v>
          </cell>
          <cell r="I1792">
            <v>40914.61</v>
          </cell>
          <cell r="J1792">
            <v>11602.869999999999</v>
          </cell>
          <cell r="K1792">
            <v>6517.490000000002</v>
          </cell>
        </row>
        <row r="1793">
          <cell r="E1793">
            <v>5334.22</v>
          </cell>
          <cell r="F1793">
            <v>-5334.22</v>
          </cell>
          <cell r="G1793">
            <v>54407.020000000004</v>
          </cell>
          <cell r="H1793">
            <v>54393.15</v>
          </cell>
          <cell r="I1793">
            <v>54407.020000000004</v>
          </cell>
          <cell r="J1793">
            <v>-5348.090000000004</v>
          </cell>
          <cell r="K1793">
            <v>5348.090000000004</v>
          </cell>
        </row>
        <row r="1794">
          <cell r="E1794">
            <v>8376.27</v>
          </cell>
          <cell r="F1794">
            <v>-8376.27</v>
          </cell>
          <cell r="G1794">
            <v>45268.86</v>
          </cell>
          <cell r="H1794">
            <v>46969.78999999999</v>
          </cell>
          <cell r="I1794">
            <v>45268.86</v>
          </cell>
          <cell r="J1794">
            <v>-6675.340000000007</v>
          </cell>
          <cell r="K1794">
            <v>6675.340000000007</v>
          </cell>
        </row>
        <row r="1795">
          <cell r="E1795">
            <v>888.35</v>
          </cell>
          <cell r="F1795">
            <v>-888.35</v>
          </cell>
          <cell r="G1795">
            <v>21328.080000000005</v>
          </cell>
          <cell r="H1795">
            <v>20616.219999999998</v>
          </cell>
          <cell r="I1795">
            <v>21328.080000000005</v>
          </cell>
          <cell r="J1795">
            <v>-1600.2100000000064</v>
          </cell>
          <cell r="K1795">
            <v>1600.2100000000064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G41" sqref="G41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8515625" style="0" customWidth="1"/>
    <col min="6" max="6" width="18.8515625" style="0" customWidth="1"/>
    <col min="7" max="7" width="18.421875" style="0" customWidth="1"/>
    <col min="8" max="8" width="18.00390625" style="0" customWidth="1"/>
    <col min="9" max="9" width="21.00390625" style="0" customWidth="1"/>
    <col min="10" max="10" width="16.00390625" style="0" customWidth="1"/>
    <col min="11" max="11" width="17.28125" style="0" customWidth="1"/>
    <col min="12" max="12" width="17.57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6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43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3</v>
      </c>
      <c r="B6" s="3"/>
      <c r="C6" s="3"/>
      <c r="D6" s="3" t="s">
        <v>17</v>
      </c>
      <c r="E6" s="4">
        <f>'[1]Лицевые счета домов свод'!E1770</f>
        <v>9722.08</v>
      </c>
      <c r="F6" s="4">
        <f>'[1]Лицевые счета домов свод'!F1770</f>
        <v>35731.46</v>
      </c>
      <c r="G6" s="4">
        <f>'[1]Лицевые счета домов свод'!G1770</f>
        <v>98803.04999999997</v>
      </c>
      <c r="H6" s="4">
        <f>'[1]Лицевые счета домов свод'!H1770</f>
        <v>98703.57</v>
      </c>
      <c r="I6" s="4">
        <f>'[1]Лицевые счета домов свод'!I1770</f>
        <v>99655.58000000002</v>
      </c>
      <c r="J6" s="4">
        <f>'[1]Лицевые счета домов свод'!J1770</f>
        <v>34779.44999999998</v>
      </c>
      <c r="K6" s="4">
        <f>'[1]Лицевые счета домов свод'!K1770</f>
        <v>9821.559999999969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свод'!E1771</f>
        <v>0</v>
      </c>
      <c r="F7" s="4">
        <f>'[1]Лицевые счета домов свод'!F1771</f>
        <v>0</v>
      </c>
      <c r="G7" s="4">
        <f>'[1]Лицевые счета домов свод'!G1771</f>
        <v>0</v>
      </c>
      <c r="H7" s="4">
        <f>'[1]Лицевые счета домов свод'!H1771</f>
        <v>0</v>
      </c>
      <c r="I7" s="4">
        <f>'[1]Лицевые счета домов свод'!I1771</f>
        <v>0</v>
      </c>
      <c r="J7" s="4">
        <f>'[1]Лицевые счета домов свод'!J1771</f>
        <v>0</v>
      </c>
      <c r="K7" s="4">
        <f>'[1]Лицевые счета домов свод'!K1771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свод'!E1772</f>
        <v>0</v>
      </c>
      <c r="F8" s="4">
        <f>'[1]Лицевые счета домов свод'!F1772</f>
        <v>0</v>
      </c>
      <c r="G8" s="4">
        <f>'[1]Лицевые счета домов свод'!G1772</f>
        <v>0</v>
      </c>
      <c r="H8" s="4">
        <f>'[1]Лицевые счета домов свод'!H1772</f>
        <v>0</v>
      </c>
      <c r="I8" s="4">
        <f>'[1]Лицевые счета домов свод'!I1772</f>
        <v>0</v>
      </c>
      <c r="J8" s="4">
        <f>'[1]Лицевые счета домов свод'!J1772</f>
        <v>0</v>
      </c>
      <c r="K8" s="4">
        <f>'[1]Лицевые счета домов свод'!K1772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свод'!E1773</f>
        <v>9606.12</v>
      </c>
      <c r="F9" s="4">
        <f>'[1]Лицевые счета домов свод'!F1773</f>
        <v>27238.25</v>
      </c>
      <c r="G9" s="4">
        <f>'[1]Лицевые счета домов свод'!G1773</f>
        <v>6054.09</v>
      </c>
      <c r="H9" s="4">
        <f>'[1]Лицевые счета домов свод'!H1773</f>
        <v>10210.72</v>
      </c>
      <c r="I9" s="4">
        <f>'[1]Лицевые счета домов свод'!I1773</f>
        <v>0</v>
      </c>
      <c r="J9" s="4">
        <f>'[1]Лицевые счета домов свод'!J1773</f>
        <v>37448.97</v>
      </c>
      <c r="K9" s="4">
        <f>'[1]Лицевые счета домов свод'!K1773</f>
        <v>5449.490000000002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свод'!E1774</f>
        <v>0</v>
      </c>
      <c r="F10" s="4">
        <f>'[1]Лицевые счета домов свод'!F1774</f>
        <v>0</v>
      </c>
      <c r="G10" s="4">
        <f>'[1]Лицевые счета домов свод'!G1774</f>
        <v>0</v>
      </c>
      <c r="H10" s="4">
        <f>'[1]Лицевые счета домов свод'!H1774</f>
        <v>0</v>
      </c>
      <c r="I10" s="4">
        <f>'[1]Лицевые счета домов свод'!I1774</f>
        <v>0</v>
      </c>
      <c r="J10" s="4">
        <f>'[1]Лицевые счета домов свод'!J1774</f>
        <v>0</v>
      </c>
      <c r="K10" s="4">
        <f>'[1]Лицевые счета домов свод'!K1774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свод'!E1775</f>
        <v>0</v>
      </c>
      <c r="F11" s="4">
        <f>'[1]Лицевые счета домов свод'!F1775</f>
        <v>0</v>
      </c>
      <c r="G11" s="4">
        <f>'[1]Лицевые счета домов свод'!G1775</f>
        <v>0</v>
      </c>
      <c r="H11" s="4">
        <f>'[1]Лицевые счета домов свод'!H1775</f>
        <v>0</v>
      </c>
      <c r="I11" s="4">
        <f>'[1]Лицевые счета домов свод'!I1775</f>
        <v>0</v>
      </c>
      <c r="J11" s="4">
        <f>'[1]Лицевые счета домов свод'!J1775</f>
        <v>0</v>
      </c>
      <c r="K11" s="4">
        <f>'[1]Лицевые счета домов свод'!K1775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19328.2</v>
      </c>
      <c r="F12" s="4">
        <f>SUM(F6:F11)</f>
        <v>62969.71</v>
      </c>
      <c r="G12" s="4">
        <f>SUM(G6:G11)</f>
        <v>104857.13999999997</v>
      </c>
      <c r="H12" s="4">
        <f>SUM(H6:H11)</f>
        <v>108914.29000000001</v>
      </c>
      <c r="I12" s="4">
        <f>SUM(I6:I11)</f>
        <v>99655.58000000002</v>
      </c>
      <c r="J12" s="4">
        <f>SUM(J6:J11)</f>
        <v>72228.41999999998</v>
      </c>
      <c r="K12" s="4">
        <f>SUM(K6:K11)</f>
        <v>15271.04999999997</v>
      </c>
      <c r="L12" s="3"/>
    </row>
    <row r="13" spans="1:12" s="2" customFormat="1" ht="14.25" customHeight="1" hidden="1">
      <c r="A13" s="3"/>
      <c r="B13" s="3"/>
      <c r="C13" s="3"/>
      <c r="D13" s="8" t="s">
        <v>24</v>
      </c>
      <c r="E13" s="4">
        <f>'[1]Лицевые счета домов свод'!E1777</f>
        <v>6873.26</v>
      </c>
      <c r="F13" s="4">
        <f>'[1]Лицевые счета домов свод'!F1777</f>
        <v>7091.93</v>
      </c>
      <c r="G13" s="4">
        <f>'[1]Лицевые счета домов свод'!G1777</f>
        <v>22569.21</v>
      </c>
      <c r="H13" s="4">
        <f>'[1]Лицевые счета домов свод'!H1777</f>
        <v>23979.760000000002</v>
      </c>
      <c r="I13" s="4">
        <f>'[1]Лицевые счета домов свод'!I1777</f>
        <v>34203.740000000005</v>
      </c>
      <c r="J13" s="4">
        <f>'[1]Лицевые счета домов свод'!J1777</f>
        <v>-3132.0500000000047</v>
      </c>
      <c r="K13" s="4">
        <f>'[1]Лицевые счета домов свод'!K1777</f>
        <v>5462.71</v>
      </c>
      <c r="L13" s="3"/>
    </row>
    <row r="14" spans="1:12" s="2" customFormat="1" ht="34.5" customHeight="1" hidden="1">
      <c r="A14" s="3"/>
      <c r="B14" s="3"/>
      <c r="C14" s="3"/>
      <c r="D14" s="8" t="s">
        <v>25</v>
      </c>
      <c r="E14" s="4">
        <f>'[1]Лицевые счета домов свод'!E1778</f>
        <v>7097.24</v>
      </c>
      <c r="F14" s="4">
        <f>'[1]Лицевые счета домов свод'!F1778</f>
        <v>-7097.24</v>
      </c>
      <c r="G14" s="4">
        <f>'[1]Лицевые счета домов свод'!G1778</f>
        <v>41173.22</v>
      </c>
      <c r="H14" s="4">
        <f>'[1]Лицевые счета домов свод'!H1778</f>
        <v>42556.41</v>
      </c>
      <c r="I14" s="4">
        <f>'[1]Лицевые счета домов свод'!I1778</f>
        <v>41173.22</v>
      </c>
      <c r="J14" s="4">
        <f>'[1]Лицевые счета домов свод'!J1778</f>
        <v>-5714.049999999999</v>
      </c>
      <c r="K14" s="4">
        <f>'[1]Лицевые счета домов свод'!K1778</f>
        <v>5714.049999999999</v>
      </c>
      <c r="L14" s="3"/>
    </row>
    <row r="15" spans="1:12" s="2" customFormat="1" ht="28.5" customHeight="1" hidden="1">
      <c r="A15" s="3"/>
      <c r="B15" s="3"/>
      <c r="C15" s="3"/>
      <c r="D15" s="8" t="s">
        <v>26</v>
      </c>
      <c r="E15" s="4">
        <f>'[1]Лицевые счета домов свод'!E1779</f>
        <v>1077.62</v>
      </c>
      <c r="F15" s="4">
        <f>'[1]Лицевые счета домов свод'!F1779</f>
        <v>15755.970000000001</v>
      </c>
      <c r="G15" s="4">
        <f>'[1]Лицевые счета домов свод'!G1779</f>
        <v>13857.779999999999</v>
      </c>
      <c r="H15" s="4">
        <f>'[1]Лицевые счета домов свод'!H1779</f>
        <v>14440.01</v>
      </c>
      <c r="I15" s="4">
        <f>'[1]Лицевые счета домов свод'!I1779</f>
        <v>5400</v>
      </c>
      <c r="J15" s="4">
        <f>'[1]Лицевые счета домов свод'!J1779</f>
        <v>24795.98</v>
      </c>
      <c r="K15" s="4">
        <f>'[1]Лицевые счета домов свод'!K1779</f>
        <v>495.3899999999978</v>
      </c>
      <c r="L15" s="3"/>
    </row>
    <row r="16" spans="1:12" s="2" customFormat="1" ht="28.5" customHeight="1" hidden="1">
      <c r="A16" s="3"/>
      <c r="B16" s="3"/>
      <c r="C16" s="3"/>
      <c r="D16" s="8" t="s">
        <v>27</v>
      </c>
      <c r="E16" s="4">
        <f>'[1]Лицевые счета домов свод'!E1780</f>
        <v>62.8</v>
      </c>
      <c r="F16" s="4">
        <f>'[1]Лицевые счета домов свод'!F1780</f>
        <v>-38.614999999999995</v>
      </c>
      <c r="G16" s="4">
        <f>'[1]Лицевые счета домов свод'!G1780</f>
        <v>1154.8500000000001</v>
      </c>
      <c r="H16" s="4">
        <f>'[1]Лицевые счета домов свод'!H1780</f>
        <v>1200.93</v>
      </c>
      <c r="I16" s="4">
        <f>'[1]Лицевые счета домов свод'!I1780</f>
        <v>1081.3799999999999</v>
      </c>
      <c r="J16" s="4">
        <f>'[1]Лицевые счета домов свод'!J1780</f>
        <v>80.9350000000002</v>
      </c>
      <c r="K16" s="4">
        <f>'[1]Лицевые счета домов свод'!K1780</f>
        <v>16.719999999999942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свод'!E1781</f>
        <v>462.73</v>
      </c>
      <c r="F17" s="4">
        <f>'[1]Лицевые счета домов свод'!F1781</f>
        <v>6357.62</v>
      </c>
      <c r="G17" s="4">
        <f>'[1]Лицевые счета домов свод'!G1781</f>
        <v>2124.8599999999997</v>
      </c>
      <c r="H17" s="4">
        <f>'[1]Лицевые счета домов свод'!H1781</f>
        <v>2209.64</v>
      </c>
      <c r="I17" s="4">
        <f>'[1]Лицевые счета домов свод'!I1781</f>
        <v>0</v>
      </c>
      <c r="J17" s="4">
        <f>'[1]Лицевые счета домов свод'!J1781</f>
        <v>8567.26</v>
      </c>
      <c r="K17" s="4">
        <f>'[1]Лицевые счета домов свод'!K1781</f>
        <v>377.9499999999998</v>
      </c>
      <c r="L17" s="3"/>
    </row>
    <row r="18" spans="1:12" s="2" customFormat="1" ht="31.5" customHeight="1" hidden="1">
      <c r="A18" s="3"/>
      <c r="B18" s="3"/>
      <c r="C18" s="3"/>
      <c r="D18" s="8" t="s">
        <v>29</v>
      </c>
      <c r="E18" s="4">
        <f>'[1]Лицевые счета домов свод'!E1782</f>
        <v>14.559999999999999</v>
      </c>
      <c r="F18" s="4">
        <f>'[1]Лицевые счета домов свод'!F1782</f>
        <v>256.57</v>
      </c>
      <c r="G18" s="4">
        <f>'[1]Лицевые счета домов свод'!G1782</f>
        <v>69.30999999999997</v>
      </c>
      <c r="H18" s="4">
        <f>'[1]Лицевые счета домов свод'!H1782</f>
        <v>72.04000000000002</v>
      </c>
      <c r="I18" s="4">
        <f>'[1]Лицевые счета домов свод'!I1782</f>
        <v>0</v>
      </c>
      <c r="J18" s="4">
        <f>'[1]Лицевые счета домов свод'!J1782</f>
        <v>328.61</v>
      </c>
      <c r="K18" s="4">
        <f>'[1]Лицевые счета домов свод'!K1782</f>
        <v>11.829999999999957</v>
      </c>
      <c r="L18" s="3"/>
    </row>
    <row r="19" spans="1:12" s="2" customFormat="1" ht="43.5" customHeight="1" hidden="1">
      <c r="A19" s="3"/>
      <c r="B19" s="3"/>
      <c r="C19" s="3"/>
      <c r="D19" s="8" t="s">
        <v>30</v>
      </c>
      <c r="E19" s="4">
        <f>'[1]Лицевые счета домов свод'!E1783</f>
        <v>3231.55</v>
      </c>
      <c r="F19" s="4">
        <f>'[1]Лицевые счета домов свод'!F1783</f>
        <v>-3231.55</v>
      </c>
      <c r="G19" s="4">
        <f>'[1]Лицевые счета домов свод'!G1783</f>
        <v>21552.12</v>
      </c>
      <c r="H19" s="4">
        <f>'[1]Лицевые счета домов свод'!H1783</f>
        <v>22159.719999999998</v>
      </c>
      <c r="I19" s="4">
        <f>'[1]Лицевые счета домов свод'!I1783</f>
        <v>21552.12</v>
      </c>
      <c r="J19" s="4">
        <f>'[1]Лицевые счета домов свод'!J1783</f>
        <v>-2623.9499999999994</v>
      </c>
      <c r="K19" s="4">
        <f>'[1]Лицевые счета домов свод'!K1783</f>
        <v>2623.95</v>
      </c>
      <c r="L19" s="3"/>
    </row>
    <row r="20" spans="1:12" s="2" customFormat="1" ht="21.75" customHeight="1" hidden="1">
      <c r="A20" s="3"/>
      <c r="B20" s="3"/>
      <c r="C20" s="3"/>
      <c r="D20" s="8" t="s">
        <v>31</v>
      </c>
      <c r="E20" s="4">
        <f>'[1]Лицевые счета домов свод'!E1784</f>
        <v>2581.24</v>
      </c>
      <c r="F20" s="4">
        <f>'[1]Лицевые счета домов свод'!F1784</f>
        <v>-52310.51</v>
      </c>
      <c r="G20" s="4">
        <f>'[1]Лицевые счета домов свод'!G1784</f>
        <v>14319.590000000002</v>
      </c>
      <c r="H20" s="4">
        <f>'[1]Лицевые счета домов свод'!H1784</f>
        <v>14890.600000000002</v>
      </c>
      <c r="I20" s="4">
        <f>'[1]Лицевые счета домов свод'!I1784</f>
        <v>31317.628139999997</v>
      </c>
      <c r="J20" s="4">
        <f>'[1]Лицевые счета домов свод'!J1784</f>
        <v>-68737.53813999999</v>
      </c>
      <c r="K20" s="4">
        <f>'[1]Лицевые счета домов свод'!K1784</f>
        <v>2010.229999999998</v>
      </c>
      <c r="L20" s="3"/>
    </row>
    <row r="21" spans="1:12" s="2" customFormat="1" ht="29.25" customHeight="1" hidden="1">
      <c r="A21" s="3"/>
      <c r="B21" s="3"/>
      <c r="C21" s="3"/>
      <c r="D21" s="8" t="s">
        <v>32</v>
      </c>
      <c r="E21" s="4">
        <f>'[1]Лицевые счета домов свод'!E1785</f>
        <v>412.01</v>
      </c>
      <c r="F21" s="4">
        <f>'[1]Лицевые счета домов свод'!F1785</f>
        <v>-18086.19</v>
      </c>
      <c r="G21" s="4">
        <f>'[1]Лицевые счета домов свод'!G1785</f>
        <v>1893.9399999999996</v>
      </c>
      <c r="H21" s="4">
        <f>'[1]Лицевые счета домов свод'!H1785</f>
        <v>1969.4</v>
      </c>
      <c r="I21" s="4">
        <f>'[1]Лицевые счета домов свод'!I1785</f>
        <v>0</v>
      </c>
      <c r="J21" s="4">
        <f>'[1]Лицевые счета домов свод'!J1785</f>
        <v>-16116.789999999997</v>
      </c>
      <c r="K21" s="4">
        <f>'[1]Лицевые счета домов свод'!K1785</f>
        <v>336.5499999999997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21813.010000000002</v>
      </c>
      <c r="F22" s="4">
        <f>SUM(F13:F21)</f>
        <v>-51302.01500000001</v>
      </c>
      <c r="G22" s="4">
        <f>SUM(G13:G21)</f>
        <v>118714.88</v>
      </c>
      <c r="H22" s="4">
        <f>SUM(H13:H21)</f>
        <v>123478.51000000001</v>
      </c>
      <c r="I22" s="9">
        <f>SUM(I13:I21)</f>
        <v>134728.08814</v>
      </c>
      <c r="J22" s="9">
        <f>SUM(J13:J21)</f>
        <v>-62551.59313999998</v>
      </c>
      <c r="K22" s="4">
        <f>SUM(K13:K21)</f>
        <v>17049.379999999994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свод'!E1787</f>
        <v>4160.67</v>
      </c>
      <c r="F23" s="4">
        <f>'[1]Лицевые счета домов свод'!F1787</f>
        <v>-4160.67</v>
      </c>
      <c r="G23" s="4">
        <f>'[1]Лицевые счета домов свод'!G1787</f>
        <v>43525.62000000001</v>
      </c>
      <c r="H23" s="4">
        <f>'[1]Лицевые счета домов свод'!H1787</f>
        <v>43466.38999999999</v>
      </c>
      <c r="I23" s="4">
        <f>'[1]Лицевые счета домов свод'!I1787</f>
        <v>43525.62000000001</v>
      </c>
      <c r="J23" s="4">
        <f>'[1]Лицевые счета домов свод'!J1787</f>
        <v>-4219.900000000016</v>
      </c>
      <c r="K23" s="4">
        <f>'[1]Лицевые счета домов свод'!K1787</f>
        <v>4219.900000000016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свод'!E1788</f>
        <v>0</v>
      </c>
      <c r="F24" s="4">
        <f>'[1]Лицевые счета домов свод'!F1788</f>
        <v>0</v>
      </c>
      <c r="G24" s="4">
        <f>'[1]Лицевые счета домов свод'!G1788</f>
        <v>3026.51</v>
      </c>
      <c r="H24" s="4">
        <f>'[1]Лицевые счета домов свод'!H1788</f>
        <v>2295.25</v>
      </c>
      <c r="I24" s="4">
        <f>'[1]Лицевые счета домов свод'!I1788</f>
        <v>2876.3500000000004</v>
      </c>
      <c r="J24" s="4">
        <f>'[1]Лицевые счета домов свод'!J1788</f>
        <v>-581.1000000000005</v>
      </c>
      <c r="K24" s="4">
        <f>'[1]Лицевые счета домов свод'!K1788</f>
        <v>731.2600000000004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свод'!E1789</f>
        <v>0</v>
      </c>
      <c r="F25" s="4">
        <f>'[1]Лицевые счета домов свод'!F1789</f>
        <v>0</v>
      </c>
      <c r="G25" s="4">
        <f>'[1]Лицевые счета домов свод'!G1789</f>
        <v>13373.630000000001</v>
      </c>
      <c r="H25" s="4">
        <f>'[1]Лицевые счета домов свод'!H1789</f>
        <v>10485.340000000002</v>
      </c>
      <c r="I25" s="4">
        <f>'[1]Лицевые счета домов свод'!I1789</f>
        <v>12752.51</v>
      </c>
      <c r="J25" s="4">
        <f>'[1]Лицевые счета домов свод'!J1789</f>
        <v>-2267.1699999999987</v>
      </c>
      <c r="K25" s="4">
        <f>'[1]Лицевые счета домов свод'!K1789</f>
        <v>2888.2899999999986</v>
      </c>
      <c r="L25" s="3"/>
    </row>
    <row r="26" spans="1:12" s="2" customFormat="1" ht="12.75">
      <c r="A26" s="3"/>
      <c r="B26" s="3"/>
      <c r="C26" s="3"/>
      <c r="D26" s="3" t="s">
        <v>37</v>
      </c>
      <c r="E26" s="4">
        <f>'[1]Лицевые счета домов свод'!E1790</f>
        <v>69472.61</v>
      </c>
      <c r="F26" s="4">
        <f>'[1]Лицевые счета домов свод'!F1790</f>
        <v>-69472.61</v>
      </c>
      <c r="G26" s="4">
        <f>'[1]Лицевые счета домов свод'!G1790</f>
        <v>499703.78</v>
      </c>
      <c r="H26" s="4">
        <f>'[1]Лицевые счета домов свод'!H1790</f>
        <v>471039.74999999994</v>
      </c>
      <c r="I26" s="4">
        <f>'[1]Лицевые счета домов свод'!I1790</f>
        <v>499703.78</v>
      </c>
      <c r="J26" s="4">
        <f>'[1]Лицевые счета домов свод'!J1790</f>
        <v>-98136.64000000007</v>
      </c>
      <c r="K26" s="4">
        <f>'[1]Лицевые счета домов свод'!K1790</f>
        <v>98136.64000000007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свод'!E1791</f>
        <v>3259.83</v>
      </c>
      <c r="F27" s="4">
        <f>'[1]Лицевые счета домов свод'!F1791</f>
        <v>2692.4100000000003</v>
      </c>
      <c r="G27" s="4">
        <f>'[1]Лицевые счета домов свод'!G1791</f>
        <v>27022.820000000003</v>
      </c>
      <c r="H27" s="4">
        <f>'[1]Лицевые счета домов свод'!H1791</f>
        <v>27839.559999999998</v>
      </c>
      <c r="I27" s="4">
        <f>'[1]Лицевые счета домов свод'!I1791</f>
        <v>25462.590000000004</v>
      </c>
      <c r="J27" s="4">
        <f>'[1]Лицевые счета домов свод'!J1791</f>
        <v>5069.379999999996</v>
      </c>
      <c r="K27" s="4">
        <f>'[1]Лицевые счета домов свод'!K1791</f>
        <v>2443.0900000000047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свод'!E1792</f>
        <v>7991.1</v>
      </c>
      <c r="F28" s="4">
        <f>'[1]Лицевые счета домов свод'!F1792</f>
        <v>7622.280000000001</v>
      </c>
      <c r="G28" s="4">
        <f>'[1]Лицевые счета домов свод'!G1792</f>
        <v>43421.590000000004</v>
      </c>
      <c r="H28" s="4">
        <f>'[1]Лицевые счета домов свод'!H1792</f>
        <v>44895.2</v>
      </c>
      <c r="I28" s="4">
        <f>'[1]Лицевые счета домов свод'!I1792</f>
        <v>40914.61</v>
      </c>
      <c r="J28" s="4">
        <f>'[1]Лицевые счета домов свод'!J1792</f>
        <v>11602.869999999999</v>
      </c>
      <c r="K28" s="4">
        <f>'[1]Лицевые счета домов свод'!K1792</f>
        <v>6517.490000000002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свод'!E1793</f>
        <v>5334.22</v>
      </c>
      <c r="F29" s="4">
        <f>'[1]Лицевые счета домов свод'!F1793</f>
        <v>-5334.22</v>
      </c>
      <c r="G29" s="4">
        <f>'[1]Лицевые счета домов свод'!G1793</f>
        <v>54407.020000000004</v>
      </c>
      <c r="H29" s="4">
        <f>'[1]Лицевые счета домов свод'!H1793</f>
        <v>54393.15</v>
      </c>
      <c r="I29" s="4">
        <f>'[1]Лицевые счета домов свод'!I1793</f>
        <v>54407.020000000004</v>
      </c>
      <c r="J29" s="4">
        <f>'[1]Лицевые счета домов свод'!J1793</f>
        <v>-5348.090000000004</v>
      </c>
      <c r="K29" s="4">
        <f>'[1]Лицевые счета домов свод'!K1793</f>
        <v>5348.090000000004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свод'!E1794</f>
        <v>8376.27</v>
      </c>
      <c r="F30" s="4">
        <f>'[1]Лицевые счета домов свод'!F1794</f>
        <v>-8376.27</v>
      </c>
      <c r="G30" s="4">
        <f>'[1]Лицевые счета домов свод'!G1794</f>
        <v>45268.86</v>
      </c>
      <c r="H30" s="4">
        <f>'[1]Лицевые счета домов свод'!H1794</f>
        <v>46969.78999999999</v>
      </c>
      <c r="I30" s="4">
        <f>'[1]Лицевые счета домов свод'!I1794</f>
        <v>45268.86</v>
      </c>
      <c r="J30" s="4">
        <f>'[1]Лицевые счета домов свод'!J1794</f>
        <v>-6675.340000000007</v>
      </c>
      <c r="K30" s="4">
        <f>'[1]Лицевые счета домов свод'!K1794</f>
        <v>6675.340000000007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свод'!E1795</f>
        <v>888.35</v>
      </c>
      <c r="F31" s="4">
        <f>'[1]Лицевые счета домов свод'!F1795</f>
        <v>-888.35</v>
      </c>
      <c r="G31" s="4">
        <f>'[1]Лицевые счета домов свод'!G1795</f>
        <v>21328.080000000005</v>
      </c>
      <c r="H31" s="4">
        <f>'[1]Лицевые счета домов свод'!H1795</f>
        <v>20616.219999999998</v>
      </c>
      <c r="I31" s="4">
        <f>'[1]Лицевые счета домов свод'!I1795</f>
        <v>21328.080000000005</v>
      </c>
      <c r="J31" s="4">
        <f>'[1]Лицевые счета домов свод'!J1795</f>
        <v>-1600.2100000000064</v>
      </c>
      <c r="K31" s="4">
        <f>'[1]Лицевые счета домов свод'!K1795</f>
        <v>1600.2100000000064</v>
      </c>
      <c r="L31" s="3"/>
    </row>
    <row r="32" spans="1:12" s="2" customFormat="1" ht="12.75">
      <c r="A32" s="3">
        <v>43</v>
      </c>
      <c r="B32" s="5" t="s">
        <v>14</v>
      </c>
      <c r="C32" s="7" t="s">
        <v>15</v>
      </c>
      <c r="D32" s="3"/>
      <c r="E32" s="4">
        <f>SUM(E23:E31)+E12+E22</f>
        <v>140624.26</v>
      </c>
      <c r="F32" s="4">
        <f>SUM(F23:F31)+F12+F22</f>
        <v>-66249.73500000002</v>
      </c>
      <c r="G32" s="4">
        <f>SUM(G23:G31)+G12+G22</f>
        <v>974649.9299999999</v>
      </c>
      <c r="H32" s="4">
        <f>SUM(H23:H31)+H12+H22</f>
        <v>954393.4500000001</v>
      </c>
      <c r="I32" s="9">
        <f>SUM(I23:I31)+I12+I22</f>
        <v>980623.08814</v>
      </c>
      <c r="J32" s="9">
        <f>SUM(J23:J31)+J12+J22</f>
        <v>-92479.37314000013</v>
      </c>
      <c r="K32" s="4">
        <f>SUM(K23:K31)+K12+K22</f>
        <v>160880.7400000001</v>
      </c>
      <c r="L32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workbookViewId="0" topLeftCell="A11">
      <selection activeCell="G12" sqref="G12"/>
    </sheetView>
  </sheetViews>
  <sheetFormatPr defaultColWidth="12.57421875" defaultRowHeight="12.75"/>
  <cols>
    <col min="1" max="1" width="7.00390625" style="0" customWidth="1"/>
    <col min="2" max="2" width="43.421875" style="10" customWidth="1"/>
    <col min="3" max="3" width="26.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43</v>
      </c>
      <c r="B1" s="11"/>
      <c r="C1" s="11"/>
      <c r="D1" s="11"/>
      <c r="E1" s="11"/>
    </row>
    <row r="2" spans="1:5" s="2" customFormat="1" ht="12.75">
      <c r="A2" s="12" t="s">
        <v>1</v>
      </c>
      <c r="B2" s="12" t="s">
        <v>44</v>
      </c>
      <c r="C2" s="11" t="s">
        <v>2</v>
      </c>
      <c r="D2" s="11" t="s">
        <v>45</v>
      </c>
      <c r="E2" s="11" t="s">
        <v>46</v>
      </c>
    </row>
    <row r="3" spans="1:5" s="2" customFormat="1" ht="31.5" customHeight="1">
      <c r="A3" s="5">
        <v>1</v>
      </c>
      <c r="B3" s="6" t="s">
        <v>47</v>
      </c>
      <c r="C3" s="5" t="s">
        <v>48</v>
      </c>
      <c r="D3" s="5" t="s">
        <v>49</v>
      </c>
      <c r="E3" s="5">
        <v>15449.72</v>
      </c>
    </row>
    <row r="4" spans="1:5" s="2" customFormat="1" ht="13.5" customHeight="1" hidden="1">
      <c r="A4" s="5">
        <v>2</v>
      </c>
      <c r="B4" s="12"/>
      <c r="C4" s="12"/>
      <c r="D4" s="12"/>
      <c r="E4" s="12"/>
    </row>
    <row r="5" spans="1:5" s="2" customFormat="1" ht="12.75" hidden="1">
      <c r="A5" s="5">
        <v>3</v>
      </c>
      <c r="B5" s="6"/>
      <c r="C5" s="5"/>
      <c r="D5" s="5"/>
      <c r="E5" s="5"/>
    </row>
    <row r="6" spans="1:5" s="2" customFormat="1" ht="12.75" hidden="1">
      <c r="A6" s="5"/>
      <c r="B6" s="6" t="s">
        <v>50</v>
      </c>
      <c r="C6" s="5"/>
      <c r="D6" s="5"/>
      <c r="E6" s="5">
        <f>E4+E3+E5</f>
        <v>15449.72</v>
      </c>
    </row>
    <row r="7" spans="1:5" s="2" customFormat="1" ht="12.75" hidden="1">
      <c r="A7" s="3"/>
      <c r="B7" s="8"/>
      <c r="C7" s="3"/>
      <c r="D7" s="3"/>
      <c r="E7" s="3"/>
    </row>
    <row r="8" spans="1:5" s="2" customFormat="1" ht="12.75">
      <c r="A8" s="11" t="s">
        <v>51</v>
      </c>
      <c r="B8" s="11"/>
      <c r="C8" s="11"/>
      <c r="D8" s="11"/>
      <c r="E8" s="11"/>
    </row>
    <row r="9" spans="1:5" s="2" customFormat="1" ht="12.75">
      <c r="A9" s="12" t="s">
        <v>1</v>
      </c>
      <c r="B9" s="12" t="s">
        <v>44</v>
      </c>
      <c r="C9" s="11" t="s">
        <v>2</v>
      </c>
      <c r="D9" s="11" t="s">
        <v>45</v>
      </c>
      <c r="E9" s="11" t="s">
        <v>46</v>
      </c>
    </row>
    <row r="10" spans="1:5" s="2" customFormat="1" ht="12.75">
      <c r="A10" s="5">
        <v>1</v>
      </c>
      <c r="B10" s="6" t="s">
        <v>52</v>
      </c>
      <c r="C10" s="5" t="s">
        <v>53</v>
      </c>
      <c r="D10" s="5"/>
      <c r="E10" s="5">
        <v>18188.36</v>
      </c>
    </row>
    <row r="11" spans="1:5" s="2" customFormat="1" ht="12.75">
      <c r="A11" s="5">
        <v>2</v>
      </c>
      <c r="B11" s="12" t="s">
        <v>54</v>
      </c>
      <c r="C11" s="5" t="s">
        <v>53</v>
      </c>
      <c r="D11" s="12"/>
      <c r="E11" s="12">
        <v>4408.92</v>
      </c>
    </row>
    <row r="12" spans="1:5" s="2" customFormat="1" ht="12.75">
      <c r="A12" s="5">
        <v>3</v>
      </c>
      <c r="B12" s="6" t="s">
        <v>55</v>
      </c>
      <c r="C12" s="5" t="s">
        <v>53</v>
      </c>
      <c r="D12" s="5" t="s">
        <v>56</v>
      </c>
      <c r="E12" s="5">
        <v>17132.53</v>
      </c>
    </row>
    <row r="13" spans="1:5" s="2" customFormat="1" ht="12.75" hidden="1">
      <c r="A13" s="5"/>
      <c r="B13" s="6" t="s">
        <v>50</v>
      </c>
      <c r="C13" s="5"/>
      <c r="D13" s="5"/>
      <c r="E13" s="5">
        <f>E11+E12+E10</f>
        <v>39729.81</v>
      </c>
    </row>
    <row r="14" spans="1:5" s="14" customFormat="1" ht="12.75">
      <c r="A14" s="13" t="s">
        <v>57</v>
      </c>
      <c r="B14" s="13"/>
      <c r="C14" s="13"/>
      <c r="D14" s="13"/>
      <c r="E14" s="13"/>
    </row>
    <row r="15" spans="1:5" s="2" customFormat="1" ht="12.75">
      <c r="A15" s="12" t="s">
        <v>1</v>
      </c>
      <c r="B15" s="12" t="s">
        <v>44</v>
      </c>
      <c r="C15" s="11" t="s">
        <v>2</v>
      </c>
      <c r="D15" s="11" t="s">
        <v>45</v>
      </c>
      <c r="E15" s="11" t="s">
        <v>46</v>
      </c>
    </row>
    <row r="16" spans="1:5" s="2" customFormat="1" ht="12.75">
      <c r="A16" s="5">
        <v>1</v>
      </c>
      <c r="B16" s="12" t="s">
        <v>58</v>
      </c>
      <c r="C16" s="12" t="s">
        <v>48</v>
      </c>
      <c r="D16" s="12"/>
      <c r="E16" s="12">
        <v>3895.59</v>
      </c>
    </row>
    <row r="17" spans="1:5" s="2" customFormat="1" ht="12.75" hidden="1">
      <c r="A17" s="5">
        <v>2</v>
      </c>
      <c r="B17" s="12"/>
      <c r="C17" s="12"/>
      <c r="D17" s="12"/>
      <c r="E17" s="12"/>
    </row>
    <row r="18" spans="1:5" s="2" customFormat="1" ht="12.75" hidden="1">
      <c r="A18" s="5">
        <v>3</v>
      </c>
      <c r="B18" s="12"/>
      <c r="C18" s="12"/>
      <c r="D18" s="12"/>
      <c r="E18" s="12"/>
    </row>
    <row r="19" spans="1:5" s="2" customFormat="1" ht="12.75" hidden="1">
      <c r="A19" s="5">
        <v>4</v>
      </c>
      <c r="B19" s="12"/>
      <c r="C19" s="12"/>
      <c r="D19" s="12"/>
      <c r="E19" s="12"/>
    </row>
    <row r="20" spans="1:5" s="2" customFormat="1" ht="12.75" hidden="1">
      <c r="A20" s="5"/>
      <c r="B20" s="6" t="s">
        <v>50</v>
      </c>
      <c r="C20" s="5"/>
      <c r="D20" s="5"/>
      <c r="E20" s="5">
        <f>E17+E18+E19+E16</f>
        <v>3895.59</v>
      </c>
    </row>
    <row r="21" spans="1:5" s="14" customFormat="1" ht="12.75">
      <c r="A21" s="13" t="s">
        <v>59</v>
      </c>
      <c r="B21" s="13"/>
      <c r="C21" s="13"/>
      <c r="D21" s="13"/>
      <c r="E21" s="13"/>
    </row>
    <row r="22" spans="1:5" s="2" customFormat="1" ht="12.75">
      <c r="A22" s="12" t="s">
        <v>1</v>
      </c>
      <c r="B22" s="12" t="s">
        <v>44</v>
      </c>
      <c r="C22" s="11" t="s">
        <v>2</v>
      </c>
      <c r="D22" s="11" t="s">
        <v>45</v>
      </c>
      <c r="E22" s="11" t="s">
        <v>46</v>
      </c>
    </row>
    <row r="23" spans="1:5" s="2" customFormat="1" ht="12.75">
      <c r="A23" s="5">
        <v>1</v>
      </c>
      <c r="B23" s="6" t="s">
        <v>55</v>
      </c>
      <c r="C23" s="12" t="s">
        <v>48</v>
      </c>
      <c r="D23" s="5" t="s">
        <v>60</v>
      </c>
      <c r="E23" s="5">
        <v>15286.79</v>
      </c>
    </row>
    <row r="24" spans="1:5" s="2" customFormat="1" ht="12.75" hidden="1">
      <c r="A24" s="5">
        <v>2</v>
      </c>
      <c r="B24" s="12"/>
      <c r="C24" s="12"/>
      <c r="D24" s="12"/>
      <c r="E24" s="12"/>
    </row>
    <row r="25" spans="1:5" s="2" customFormat="1" ht="12.75" hidden="1">
      <c r="A25" s="5">
        <v>3</v>
      </c>
      <c r="B25" s="6"/>
      <c r="C25" s="5"/>
      <c r="D25" s="5"/>
      <c r="E25" s="5"/>
    </row>
    <row r="26" spans="1:5" s="2" customFormat="1" ht="12.75" hidden="1">
      <c r="A26" s="5"/>
      <c r="B26" s="6" t="s">
        <v>50</v>
      </c>
      <c r="C26" s="5"/>
      <c r="D26" s="5"/>
      <c r="E26" s="5">
        <f>E24+E23+E25</f>
        <v>15286.79</v>
      </c>
    </row>
    <row r="27" spans="1:5" s="14" customFormat="1" ht="12.75">
      <c r="A27" s="13" t="s">
        <v>61</v>
      </c>
      <c r="B27" s="13"/>
      <c r="C27" s="13"/>
      <c r="D27" s="13"/>
      <c r="E27" s="13"/>
    </row>
    <row r="28" spans="1:5" s="2" customFormat="1" ht="12.75">
      <c r="A28" s="12" t="s">
        <v>1</v>
      </c>
      <c r="B28" s="12" t="s">
        <v>44</v>
      </c>
      <c r="C28" s="11" t="s">
        <v>2</v>
      </c>
      <c r="D28" s="11" t="s">
        <v>45</v>
      </c>
      <c r="E28" s="11" t="s">
        <v>46</v>
      </c>
    </row>
    <row r="29" spans="1:5" s="2" customFormat="1" ht="12.75">
      <c r="A29" s="5">
        <v>1</v>
      </c>
      <c r="B29" s="6" t="s">
        <v>62</v>
      </c>
      <c r="C29" s="12" t="s">
        <v>48</v>
      </c>
      <c r="D29" s="5" t="s">
        <v>63</v>
      </c>
      <c r="E29" s="5">
        <v>14122.35</v>
      </c>
    </row>
    <row r="30" spans="1:5" s="2" customFormat="1" ht="12.75" hidden="1">
      <c r="A30" s="5">
        <v>2</v>
      </c>
      <c r="B30" s="12"/>
      <c r="C30" s="12"/>
      <c r="D30" s="12"/>
      <c r="E30" s="12"/>
    </row>
    <row r="31" spans="1:5" s="2" customFormat="1" ht="12.75" hidden="1">
      <c r="A31" s="5">
        <v>3</v>
      </c>
      <c r="B31" s="6"/>
      <c r="C31" s="5"/>
      <c r="D31" s="5"/>
      <c r="E31" s="5"/>
    </row>
    <row r="32" spans="1:5" s="2" customFormat="1" ht="12.75" hidden="1">
      <c r="A32" s="5"/>
      <c r="B32" s="6" t="s">
        <v>50</v>
      </c>
      <c r="C32" s="5"/>
      <c r="D32" s="5"/>
      <c r="E32" s="5">
        <f>E30+E29+E31</f>
        <v>14122.35</v>
      </c>
    </row>
    <row r="33" spans="1:5" s="14" customFormat="1" ht="12.75">
      <c r="A33" s="13" t="s">
        <v>64</v>
      </c>
      <c r="B33" s="13"/>
      <c r="C33" s="13"/>
      <c r="D33" s="13"/>
      <c r="E33" s="13"/>
    </row>
    <row r="34" spans="1:5" s="2" customFormat="1" ht="12.75">
      <c r="A34" s="12" t="s">
        <v>1</v>
      </c>
      <c r="B34" s="12" t="s">
        <v>44</v>
      </c>
      <c r="C34" s="11" t="s">
        <v>2</v>
      </c>
      <c r="D34" s="11" t="s">
        <v>45</v>
      </c>
      <c r="E34" s="11" t="s">
        <v>46</v>
      </c>
    </row>
    <row r="35" spans="1:5" s="2" customFormat="1" ht="12.75">
      <c r="A35" s="5">
        <v>1</v>
      </c>
      <c r="B35" s="6" t="s">
        <v>65</v>
      </c>
      <c r="C35" s="12" t="s">
        <v>48</v>
      </c>
      <c r="D35" s="5" t="s">
        <v>66</v>
      </c>
      <c r="E35" s="5">
        <v>11171.32</v>
      </c>
    </row>
    <row r="36" spans="1:5" ht="12.75" hidden="1">
      <c r="A36" s="15">
        <v>2</v>
      </c>
      <c r="B36" s="16"/>
      <c r="C36" s="16"/>
      <c r="D36" s="16"/>
      <c r="E36" s="16"/>
    </row>
    <row r="37" spans="1:5" ht="12.75" hidden="1">
      <c r="A37" s="15">
        <v>3</v>
      </c>
      <c r="B37" s="17"/>
      <c r="C37" s="15"/>
      <c r="D37" s="15"/>
      <c r="E37" s="15"/>
    </row>
    <row r="38" spans="1:5" ht="12.75" hidden="1">
      <c r="A38" s="18"/>
      <c r="B38" s="19" t="s">
        <v>50</v>
      </c>
      <c r="C38" s="18"/>
      <c r="D38" s="18"/>
      <c r="E38" s="18">
        <f>E36+E35+E37</f>
        <v>11171.32</v>
      </c>
    </row>
    <row r="39" spans="1:5" s="21" customFormat="1" ht="12.75" hidden="1">
      <c r="A39" s="20"/>
      <c r="B39" s="20"/>
      <c r="C39" s="20"/>
      <c r="D39" s="20"/>
      <c r="E39" s="20"/>
    </row>
    <row r="40" spans="1:5" ht="12.75" hidden="1">
      <c r="A40" s="22" t="s">
        <v>1</v>
      </c>
      <c r="B40" s="23" t="s">
        <v>44</v>
      </c>
      <c r="C40" s="24" t="s">
        <v>2</v>
      </c>
      <c r="D40" s="24" t="s">
        <v>45</v>
      </c>
      <c r="E40" s="24" t="s">
        <v>46</v>
      </c>
    </row>
    <row r="41" spans="1:5" ht="12.75" hidden="1">
      <c r="A41" s="15">
        <v>1</v>
      </c>
      <c r="B41" s="17"/>
      <c r="C41" s="16"/>
      <c r="D41" s="15"/>
      <c r="E41" s="15"/>
    </row>
    <row r="42" spans="1:5" ht="12.75" hidden="1">
      <c r="A42" s="15">
        <v>2</v>
      </c>
      <c r="B42" s="16"/>
      <c r="C42" s="16"/>
      <c r="D42" s="16"/>
      <c r="E42" s="16"/>
    </row>
    <row r="43" spans="1:5" ht="12.75" hidden="1">
      <c r="A43" s="15">
        <v>3</v>
      </c>
      <c r="B43" s="17"/>
      <c r="C43" s="15"/>
      <c r="D43" s="15"/>
      <c r="E43" s="15"/>
    </row>
    <row r="44" spans="1:5" ht="12.75" hidden="1">
      <c r="A44" s="18"/>
      <c r="B44" s="19" t="s">
        <v>50</v>
      </c>
      <c r="C44" s="18"/>
      <c r="D44" s="18"/>
      <c r="E44" s="18">
        <f>E42+E41+E43</f>
        <v>0</v>
      </c>
    </row>
    <row r="45" ht="12.75" hidden="1"/>
    <row r="46" spans="1:5" ht="12.75" hidden="1">
      <c r="A46" s="18"/>
      <c r="B46" s="19" t="s">
        <v>67</v>
      </c>
      <c r="C46" s="18"/>
      <c r="D46" s="18"/>
      <c r="E46" s="18">
        <f>E6+E13+E20+E26+E32+E38+E44</f>
        <v>99655.58000000002</v>
      </c>
    </row>
  </sheetData>
  <sheetProtection selectLockedCells="1" selectUnlockedCells="1"/>
  <mergeCells count="7">
    <mergeCell ref="A1:E1"/>
    <mergeCell ref="A8:E8"/>
    <mergeCell ref="A14:E14"/>
    <mergeCell ref="A21:E21"/>
    <mergeCell ref="A27:E27"/>
    <mergeCell ref="A33:E33"/>
    <mergeCell ref="A39:E39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80" zoomScaleNormal="80" workbookViewId="0" topLeftCell="A1">
      <selection activeCell="G71" sqref="G71"/>
    </sheetView>
  </sheetViews>
  <sheetFormatPr defaultColWidth="12.57421875" defaultRowHeight="12.75"/>
  <cols>
    <col min="1" max="1" width="7.8515625" style="0" customWidth="1"/>
    <col min="2" max="2" width="36.28125" style="0" customWidth="1"/>
    <col min="3" max="3" width="27.57421875" style="0" customWidth="1"/>
    <col min="4" max="4" width="34.7109375" style="1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68</v>
      </c>
      <c r="B1" s="11"/>
      <c r="C1" s="11"/>
      <c r="D1" s="11"/>
      <c r="E1" s="11"/>
    </row>
    <row r="2" spans="1:5" s="2" customFormat="1" ht="12.75">
      <c r="A2" s="12" t="s">
        <v>1</v>
      </c>
      <c r="B2" s="11" t="s">
        <v>44</v>
      </c>
      <c r="C2" s="11" t="s">
        <v>2</v>
      </c>
      <c r="D2" s="12" t="s">
        <v>45</v>
      </c>
      <c r="E2" s="11" t="s">
        <v>46</v>
      </c>
    </row>
    <row r="3" spans="1:5" s="2" customFormat="1" ht="32.25" customHeight="1">
      <c r="A3" s="5">
        <v>1</v>
      </c>
      <c r="B3" s="25" t="s">
        <v>69</v>
      </c>
      <c r="C3" s="5" t="s">
        <v>53</v>
      </c>
      <c r="D3" s="6"/>
      <c r="E3" s="5">
        <v>90.115</v>
      </c>
    </row>
    <row r="4" spans="1:5" s="2" customFormat="1" ht="43.5" customHeight="1">
      <c r="A4" s="5">
        <v>2</v>
      </c>
      <c r="B4" s="12" t="s">
        <v>70</v>
      </c>
      <c r="C4" s="5" t="s">
        <v>53</v>
      </c>
      <c r="D4" s="26" t="s">
        <v>71</v>
      </c>
      <c r="E4" s="11">
        <v>1616.25</v>
      </c>
    </row>
    <row r="5" spans="1:5" s="2" customFormat="1" ht="12.75" hidden="1">
      <c r="A5" s="5">
        <v>3</v>
      </c>
      <c r="B5" s="12"/>
      <c r="C5" s="11"/>
      <c r="D5" s="12"/>
      <c r="E5" s="11"/>
    </row>
    <row r="6" spans="1:5" s="2" customFormat="1" ht="12.75" hidden="1">
      <c r="A6" s="5"/>
      <c r="B6" s="5" t="s">
        <v>50</v>
      </c>
      <c r="C6" s="5"/>
      <c r="D6" s="6"/>
      <c r="E6" s="5">
        <f>E4+E3+E5</f>
        <v>1706.365</v>
      </c>
    </row>
    <row r="7" spans="1:5" s="2" customFormat="1" ht="12.75" hidden="1">
      <c r="A7" s="3"/>
      <c r="B7" s="3"/>
      <c r="C7" s="3"/>
      <c r="D7" s="8"/>
      <c r="E7" s="3"/>
    </row>
    <row r="8" spans="1:5" s="2" customFormat="1" ht="21" customHeight="1">
      <c r="A8" s="12" t="s">
        <v>51</v>
      </c>
      <c r="B8" s="12"/>
      <c r="C8" s="12"/>
      <c r="D8" s="12"/>
      <c r="E8" s="12"/>
    </row>
    <row r="9" spans="1:5" s="2" customFormat="1" ht="12.75">
      <c r="A9" s="12"/>
      <c r="B9" s="11"/>
      <c r="C9" s="11"/>
      <c r="D9" s="12"/>
      <c r="E9" s="11"/>
    </row>
    <row r="10" spans="1:5" s="2" customFormat="1" ht="31.5" customHeight="1">
      <c r="A10" s="5">
        <v>1</v>
      </c>
      <c r="B10" s="25" t="s">
        <v>72</v>
      </c>
      <c r="C10" s="5" t="s">
        <v>53</v>
      </c>
      <c r="D10" s="6"/>
      <c r="E10" s="5">
        <v>4911.1</v>
      </c>
    </row>
    <row r="11" spans="1:5" s="2" customFormat="1" ht="45.75" customHeight="1">
      <c r="A11" s="5">
        <v>2</v>
      </c>
      <c r="B11" s="25" t="s">
        <v>69</v>
      </c>
      <c r="C11" s="5" t="s">
        <v>53</v>
      </c>
      <c r="D11" s="6"/>
      <c r="E11" s="5">
        <v>90.115</v>
      </c>
    </row>
    <row r="12" spans="1:5" s="2" customFormat="1" ht="12.75" hidden="1">
      <c r="A12" s="5">
        <v>3</v>
      </c>
      <c r="B12" s="12" t="s">
        <v>73</v>
      </c>
      <c r="C12" s="5" t="s">
        <v>53</v>
      </c>
      <c r="D12" s="12"/>
      <c r="E12" s="11">
        <v>2788.96</v>
      </c>
    </row>
    <row r="13" spans="1:5" s="2" customFormat="1" ht="12.75" hidden="1">
      <c r="A13" s="5">
        <v>4</v>
      </c>
      <c r="B13" s="12"/>
      <c r="C13" s="11"/>
      <c r="D13" s="12"/>
      <c r="E13" s="11"/>
    </row>
    <row r="14" spans="1:5" s="2" customFormat="1" ht="12.75" hidden="1">
      <c r="A14" s="5"/>
      <c r="B14" s="5" t="s">
        <v>50</v>
      </c>
      <c r="C14" s="5"/>
      <c r="D14" s="6"/>
      <c r="E14" s="5">
        <f>E11+E10+E12+E13</f>
        <v>7790.175</v>
      </c>
    </row>
    <row r="15" spans="1:5" s="14" customFormat="1" ht="12.75">
      <c r="A15" s="13" t="s">
        <v>57</v>
      </c>
      <c r="B15" s="13"/>
      <c r="C15" s="13"/>
      <c r="D15" s="13"/>
      <c r="E15" s="13"/>
    </row>
    <row r="16" spans="1:5" s="2" customFormat="1" ht="12.75">
      <c r="A16" s="12" t="s">
        <v>1</v>
      </c>
      <c r="B16" s="11" t="s">
        <v>44</v>
      </c>
      <c r="C16" s="11" t="s">
        <v>2</v>
      </c>
      <c r="D16" s="12" t="s">
        <v>45</v>
      </c>
      <c r="E16" s="11" t="s">
        <v>46</v>
      </c>
    </row>
    <row r="17" spans="1:5" s="2" customFormat="1" ht="12.75">
      <c r="A17" s="5">
        <v>1</v>
      </c>
      <c r="B17" s="25" t="s">
        <v>69</v>
      </c>
      <c r="C17" s="5" t="s">
        <v>53</v>
      </c>
      <c r="D17" s="6"/>
      <c r="E17" s="5">
        <v>90.115</v>
      </c>
    </row>
    <row r="18" spans="1:5" s="2" customFormat="1" ht="12.75">
      <c r="A18" s="5">
        <v>2</v>
      </c>
      <c r="B18" s="12" t="s">
        <v>74</v>
      </c>
      <c r="C18" s="12" t="s">
        <v>53</v>
      </c>
      <c r="D18" s="12"/>
      <c r="E18" s="11">
        <v>1814.58</v>
      </c>
    </row>
    <row r="19" spans="1:5" s="2" customFormat="1" ht="12.75">
      <c r="A19" s="5">
        <v>3</v>
      </c>
      <c r="B19" s="12" t="s">
        <v>75</v>
      </c>
      <c r="C19" s="12" t="s">
        <v>53</v>
      </c>
      <c r="D19" s="12"/>
      <c r="E19" s="11">
        <v>3943.55</v>
      </c>
    </row>
    <row r="20" spans="1:5" s="2" customFormat="1" ht="12.75" hidden="1">
      <c r="A20" s="5"/>
      <c r="B20" s="5" t="s">
        <v>50</v>
      </c>
      <c r="C20" s="5"/>
      <c r="D20" s="6"/>
      <c r="E20" s="5">
        <f>E17+E18+E19</f>
        <v>5848.245</v>
      </c>
    </row>
    <row r="21" s="2" customFormat="1" ht="12.75" hidden="1">
      <c r="D21" s="27"/>
    </row>
    <row r="22" spans="1:5" s="14" customFormat="1" ht="12.75">
      <c r="A22" s="13" t="s">
        <v>76</v>
      </c>
      <c r="B22" s="13"/>
      <c r="C22" s="13"/>
      <c r="D22" s="13"/>
      <c r="E22" s="13"/>
    </row>
    <row r="23" spans="1:5" s="2" customFormat="1" ht="12.75">
      <c r="A23" s="12"/>
      <c r="B23" s="11"/>
      <c r="C23" s="11"/>
      <c r="D23" s="12"/>
      <c r="E23" s="11"/>
    </row>
    <row r="24" spans="1:5" s="2" customFormat="1" ht="29.25" customHeight="1">
      <c r="A24" s="5">
        <v>1</v>
      </c>
      <c r="B24" s="25" t="s">
        <v>77</v>
      </c>
      <c r="C24" s="5" t="s">
        <v>53</v>
      </c>
      <c r="D24" s="6"/>
      <c r="E24" s="5">
        <v>11491.66</v>
      </c>
    </row>
    <row r="25" spans="1:5" s="2" customFormat="1" ht="31.5" customHeight="1">
      <c r="A25" s="5">
        <v>2</v>
      </c>
      <c r="B25" s="12" t="s">
        <v>78</v>
      </c>
      <c r="C25" s="12" t="s">
        <v>53</v>
      </c>
      <c r="D25" s="12" t="s">
        <v>79</v>
      </c>
      <c r="E25" s="11">
        <v>1177.06</v>
      </c>
    </row>
    <row r="26" spans="1:5" s="2" customFormat="1" ht="12.75">
      <c r="A26" s="5">
        <v>3</v>
      </c>
      <c r="B26" s="25" t="s">
        <v>69</v>
      </c>
      <c r="C26" s="5" t="s">
        <v>53</v>
      </c>
      <c r="D26" s="6"/>
      <c r="E26" s="5">
        <v>90.115</v>
      </c>
    </row>
    <row r="27" spans="1:5" s="2" customFormat="1" ht="12.75" hidden="1">
      <c r="A27" s="5"/>
      <c r="B27" s="5" t="s">
        <v>50</v>
      </c>
      <c r="C27" s="5"/>
      <c r="D27" s="6"/>
      <c r="E27" s="5">
        <f>E25+E26+E24</f>
        <v>12758.835</v>
      </c>
    </row>
    <row r="28" s="2" customFormat="1" ht="12.75" hidden="1">
      <c r="D28" s="27"/>
    </row>
    <row r="29" spans="1:5" s="14" customFormat="1" ht="12.75">
      <c r="A29" s="13" t="s">
        <v>59</v>
      </c>
      <c r="B29" s="13"/>
      <c r="C29" s="13"/>
      <c r="D29" s="13"/>
      <c r="E29" s="13"/>
    </row>
    <row r="30" spans="1:5" s="2" customFormat="1" ht="12.75">
      <c r="A30" s="12"/>
      <c r="B30" s="11"/>
      <c r="C30" s="11"/>
      <c r="D30" s="12"/>
      <c r="E30" s="11"/>
    </row>
    <row r="31" spans="1:5" s="2" customFormat="1" ht="12.75">
      <c r="A31" s="12">
        <v>1</v>
      </c>
      <c r="B31" s="25" t="s">
        <v>69</v>
      </c>
      <c r="C31" s="5" t="s">
        <v>53</v>
      </c>
      <c r="D31" s="6"/>
      <c r="E31" s="5">
        <v>90.115</v>
      </c>
    </row>
    <row r="32" spans="1:5" s="2" customFormat="1" ht="12.75">
      <c r="A32" s="5">
        <v>2</v>
      </c>
      <c r="B32" s="25" t="s">
        <v>80</v>
      </c>
      <c r="C32" s="5" t="s">
        <v>53</v>
      </c>
      <c r="D32" s="6"/>
      <c r="E32" s="5">
        <v>146.88</v>
      </c>
    </row>
    <row r="33" spans="1:5" s="2" customFormat="1" ht="12.75" hidden="1">
      <c r="A33" s="5"/>
      <c r="B33" s="5" t="s">
        <v>50</v>
      </c>
      <c r="C33" s="5"/>
      <c r="D33" s="6"/>
      <c r="E33" s="5">
        <f>E31+E32</f>
        <v>236.995</v>
      </c>
    </row>
    <row r="34" s="2" customFormat="1" ht="12.75" hidden="1">
      <c r="D34" s="27"/>
    </row>
    <row r="35" spans="1:5" s="14" customFormat="1" ht="12.75">
      <c r="A35" s="13" t="s">
        <v>81</v>
      </c>
      <c r="B35" s="13"/>
      <c r="C35" s="13"/>
      <c r="D35" s="13"/>
      <c r="E35" s="13"/>
    </row>
    <row r="36" spans="1:5" s="2" customFormat="1" ht="12.75">
      <c r="A36" s="12" t="s">
        <v>1</v>
      </c>
      <c r="B36" s="11" t="s">
        <v>44</v>
      </c>
      <c r="C36" s="11" t="s">
        <v>2</v>
      </c>
      <c r="D36" s="12" t="s">
        <v>45</v>
      </c>
      <c r="E36" s="11" t="s">
        <v>46</v>
      </c>
    </row>
    <row r="37" spans="1:5" s="2" customFormat="1" ht="30.75" customHeight="1">
      <c r="A37" s="5">
        <v>1</v>
      </c>
      <c r="B37" s="25" t="s">
        <v>69</v>
      </c>
      <c r="C37" s="5" t="s">
        <v>53</v>
      </c>
      <c r="D37" s="6"/>
      <c r="E37" s="5">
        <v>90.115</v>
      </c>
    </row>
    <row r="38" spans="1:5" s="2" customFormat="1" ht="12.75" hidden="1">
      <c r="A38" s="5">
        <v>2</v>
      </c>
      <c r="B38" s="12"/>
      <c r="C38" s="12"/>
      <c r="D38" s="12"/>
      <c r="E38" s="11"/>
    </row>
    <row r="39" spans="1:5" s="2" customFormat="1" ht="12.75" hidden="1">
      <c r="A39" s="5">
        <v>3</v>
      </c>
      <c r="B39" s="12"/>
      <c r="C39" s="11"/>
      <c r="D39" s="12"/>
      <c r="E39" s="11"/>
    </row>
    <row r="40" spans="1:5" s="2" customFormat="1" ht="12.75" hidden="1">
      <c r="A40" s="5"/>
      <c r="B40" s="5" t="s">
        <v>50</v>
      </c>
      <c r="C40" s="5"/>
      <c r="D40" s="6"/>
      <c r="E40" s="5">
        <f>E38+E37+E39</f>
        <v>90.115</v>
      </c>
    </row>
    <row r="41" s="2" customFormat="1" ht="12.75" hidden="1">
      <c r="D41" s="27"/>
    </row>
    <row r="42" spans="1:5" s="2" customFormat="1" ht="12.75">
      <c r="A42" s="11" t="s">
        <v>82</v>
      </c>
      <c r="B42" s="11"/>
      <c r="C42" s="11"/>
      <c r="D42" s="11"/>
      <c r="E42" s="11"/>
    </row>
    <row r="43" spans="1:5" s="2" customFormat="1" ht="12.75">
      <c r="A43" s="12" t="s">
        <v>1</v>
      </c>
      <c r="B43" s="11" t="s">
        <v>44</v>
      </c>
      <c r="C43" s="11" t="s">
        <v>2</v>
      </c>
      <c r="D43" s="12" t="s">
        <v>45</v>
      </c>
      <c r="E43" s="11" t="s">
        <v>46</v>
      </c>
    </row>
    <row r="44" spans="1:5" s="2" customFormat="1" ht="12.75">
      <c r="A44" s="5">
        <v>1</v>
      </c>
      <c r="B44" s="25" t="s">
        <v>69</v>
      </c>
      <c r="C44" s="5" t="s">
        <v>53</v>
      </c>
      <c r="D44" s="6"/>
      <c r="E44" s="5">
        <v>90.115</v>
      </c>
    </row>
    <row r="45" spans="1:5" s="2" customFormat="1" ht="12.75">
      <c r="A45" s="5">
        <v>2</v>
      </c>
      <c r="B45" s="12" t="s">
        <v>83</v>
      </c>
      <c r="C45" s="12" t="s">
        <v>53</v>
      </c>
      <c r="D45" s="12"/>
      <c r="E45" s="11">
        <v>1084.57</v>
      </c>
    </row>
    <row r="46" spans="1:5" s="2" customFormat="1" ht="12.75" hidden="1">
      <c r="A46" s="5">
        <v>3</v>
      </c>
      <c r="B46" s="12"/>
      <c r="C46" s="11"/>
      <c r="D46" s="12"/>
      <c r="E46" s="11"/>
    </row>
    <row r="47" spans="1:5" s="2" customFormat="1" ht="12.75" hidden="1">
      <c r="A47" s="5"/>
      <c r="B47" s="5" t="s">
        <v>50</v>
      </c>
      <c r="C47" s="5"/>
      <c r="D47" s="6"/>
      <c r="E47" s="5">
        <f>E45+E44+E46</f>
        <v>1174.685</v>
      </c>
    </row>
    <row r="48" s="2" customFormat="1" ht="12.75" hidden="1">
      <c r="D48" s="27"/>
    </row>
    <row r="49" spans="1:5" s="2" customFormat="1" ht="12.75">
      <c r="A49" s="11" t="s">
        <v>84</v>
      </c>
      <c r="B49" s="11"/>
      <c r="C49" s="11"/>
      <c r="D49" s="11"/>
      <c r="E49" s="11"/>
    </row>
    <row r="50" spans="1:5" s="2" customFormat="1" ht="12.75">
      <c r="A50" s="12" t="s">
        <v>1</v>
      </c>
      <c r="B50" s="11" t="s">
        <v>44</v>
      </c>
      <c r="C50" s="11" t="s">
        <v>2</v>
      </c>
      <c r="D50" s="12" t="s">
        <v>45</v>
      </c>
      <c r="E50" s="11" t="s">
        <v>46</v>
      </c>
    </row>
    <row r="51" spans="1:5" s="2" customFormat="1" ht="12.75">
      <c r="A51" s="5">
        <v>1</v>
      </c>
      <c r="B51" s="6" t="s">
        <v>69</v>
      </c>
      <c r="C51" s="5" t="s">
        <v>53</v>
      </c>
      <c r="D51" s="6"/>
      <c r="E51" s="5">
        <v>90.115</v>
      </c>
    </row>
    <row r="52" spans="1:5" s="2" customFormat="1" ht="12.75" hidden="1">
      <c r="A52" s="5">
        <v>2</v>
      </c>
      <c r="B52" s="12"/>
      <c r="C52" s="12"/>
      <c r="D52" s="12"/>
      <c r="E52" s="11"/>
    </row>
    <row r="53" spans="1:5" s="2" customFormat="1" ht="12.75" hidden="1">
      <c r="A53" s="5">
        <v>3</v>
      </c>
      <c r="B53" s="12"/>
      <c r="C53" s="11"/>
      <c r="D53" s="12"/>
      <c r="E53" s="11"/>
    </row>
    <row r="54" spans="1:5" s="2" customFormat="1" ht="12.75" hidden="1">
      <c r="A54" s="5"/>
      <c r="B54" s="5" t="s">
        <v>50</v>
      </c>
      <c r="C54" s="5"/>
      <c r="D54" s="6"/>
      <c r="E54" s="5">
        <f>E52+E51+E53</f>
        <v>90.115</v>
      </c>
    </row>
    <row r="55" s="2" customFormat="1" ht="12.75" hidden="1">
      <c r="D55" s="27"/>
    </row>
    <row r="56" spans="1:5" s="2" customFormat="1" ht="12.75">
      <c r="A56" s="11" t="s">
        <v>85</v>
      </c>
      <c r="B56" s="11"/>
      <c r="C56" s="11"/>
      <c r="D56" s="11"/>
      <c r="E56" s="11"/>
    </row>
    <row r="57" spans="1:5" s="2" customFormat="1" ht="12.75">
      <c r="A57" s="12" t="s">
        <v>1</v>
      </c>
      <c r="B57" s="11" t="s">
        <v>44</v>
      </c>
      <c r="C57" s="11" t="s">
        <v>2</v>
      </c>
      <c r="D57" s="12" t="s">
        <v>45</v>
      </c>
      <c r="E57" s="11" t="s">
        <v>46</v>
      </c>
    </row>
    <row r="58" spans="1:5" s="2" customFormat="1" ht="12.75">
      <c r="A58" s="5">
        <v>1</v>
      </c>
      <c r="B58" s="6" t="s">
        <v>69</v>
      </c>
      <c r="C58" s="5" t="s">
        <v>53</v>
      </c>
      <c r="D58" s="6"/>
      <c r="E58" s="5">
        <v>90.115</v>
      </c>
    </row>
    <row r="59" spans="1:5" s="2" customFormat="1" ht="12.75" hidden="1">
      <c r="A59" s="5">
        <v>2</v>
      </c>
      <c r="B59" s="12"/>
      <c r="C59" s="12"/>
      <c r="D59" s="12"/>
      <c r="E59" s="11"/>
    </row>
    <row r="60" spans="1:5" s="2" customFormat="1" ht="12.75" hidden="1">
      <c r="A60" s="5">
        <v>3</v>
      </c>
      <c r="B60" s="12"/>
      <c r="C60" s="11"/>
      <c r="D60" s="12"/>
      <c r="E60" s="11"/>
    </row>
    <row r="61" spans="1:5" s="2" customFormat="1" ht="12.75" hidden="1">
      <c r="A61" s="5"/>
      <c r="B61" s="5" t="s">
        <v>50</v>
      </c>
      <c r="C61" s="5"/>
      <c r="D61" s="6"/>
      <c r="E61" s="5">
        <f>E59+E58+E60</f>
        <v>90.115</v>
      </c>
    </row>
    <row r="62" s="2" customFormat="1" ht="12.75" hidden="1">
      <c r="D62" s="27"/>
    </row>
    <row r="63" spans="1:5" s="2" customFormat="1" ht="12.75">
      <c r="A63" s="11" t="s">
        <v>61</v>
      </c>
      <c r="B63" s="11"/>
      <c r="C63" s="11"/>
      <c r="D63" s="11"/>
      <c r="E63" s="11"/>
    </row>
    <row r="64" spans="1:5" s="2" customFormat="1" ht="12.75">
      <c r="A64" s="12" t="s">
        <v>1</v>
      </c>
      <c r="B64" s="11" t="s">
        <v>44</v>
      </c>
      <c r="C64" s="11" t="s">
        <v>2</v>
      </c>
      <c r="D64" s="12" t="s">
        <v>45</v>
      </c>
      <c r="E64" s="11" t="s">
        <v>46</v>
      </c>
    </row>
    <row r="65" spans="1:5" s="2" customFormat="1" ht="12.75">
      <c r="A65" s="5">
        <v>1</v>
      </c>
      <c r="B65" s="6" t="s">
        <v>69</v>
      </c>
      <c r="C65" s="5" t="s">
        <v>53</v>
      </c>
      <c r="D65" s="6"/>
      <c r="E65" s="5">
        <v>90.115</v>
      </c>
    </row>
    <row r="66" spans="1:5" s="2" customFormat="1" ht="12.75">
      <c r="A66" s="5">
        <v>2</v>
      </c>
      <c r="B66" s="12" t="s">
        <v>75</v>
      </c>
      <c r="C66" s="5" t="s">
        <v>53</v>
      </c>
      <c r="D66" s="12"/>
      <c r="E66" s="11">
        <v>3077.12</v>
      </c>
    </row>
    <row r="67" spans="1:5" s="2" customFormat="1" ht="12.75" hidden="1">
      <c r="A67" s="5">
        <v>3</v>
      </c>
      <c r="B67" s="12"/>
      <c r="C67" s="11"/>
      <c r="D67" s="12"/>
      <c r="E67" s="11"/>
    </row>
    <row r="68" spans="1:5" s="2" customFormat="1" ht="12.75" hidden="1">
      <c r="A68" s="5"/>
      <c r="B68" s="5" t="s">
        <v>50</v>
      </c>
      <c r="C68" s="5"/>
      <c r="D68" s="6"/>
      <c r="E68" s="5">
        <f>E66+E65+E67</f>
        <v>3167.2349999999997</v>
      </c>
    </row>
    <row r="69" s="2" customFormat="1" ht="12.75" hidden="1">
      <c r="D69" s="27"/>
    </row>
    <row r="70" spans="1:5" s="2" customFormat="1" ht="12.75">
      <c r="A70" s="11" t="s">
        <v>86</v>
      </c>
      <c r="B70" s="11"/>
      <c r="C70" s="11"/>
      <c r="D70" s="11"/>
      <c r="E70" s="11"/>
    </row>
    <row r="71" spans="1:5" s="2" customFormat="1" ht="12.75">
      <c r="A71" s="12" t="s">
        <v>1</v>
      </c>
      <c r="B71" s="11" t="s">
        <v>44</v>
      </c>
      <c r="C71" s="11" t="s">
        <v>2</v>
      </c>
      <c r="D71" s="12" t="s">
        <v>45</v>
      </c>
      <c r="E71" s="11" t="s">
        <v>46</v>
      </c>
    </row>
    <row r="72" spans="1:5" s="2" customFormat="1" ht="12.75">
      <c r="A72" s="5">
        <v>1</v>
      </c>
      <c r="B72" s="6" t="s">
        <v>69</v>
      </c>
      <c r="C72" s="5" t="s">
        <v>53</v>
      </c>
      <c r="D72" s="6"/>
      <c r="E72" s="5">
        <v>90.115</v>
      </c>
    </row>
    <row r="73" spans="1:5" s="2" customFormat="1" ht="45.75" customHeight="1">
      <c r="A73" s="5">
        <v>2</v>
      </c>
      <c r="B73" s="12" t="s">
        <v>87</v>
      </c>
      <c r="C73" s="5" t="s">
        <v>53</v>
      </c>
      <c r="D73" s="12" t="s">
        <v>88</v>
      </c>
      <c r="E73" s="11">
        <v>5400</v>
      </c>
    </row>
    <row r="74" spans="1:5" s="2" customFormat="1" ht="16.5" customHeight="1" hidden="1">
      <c r="A74" s="5">
        <v>3</v>
      </c>
      <c r="B74" s="26"/>
      <c r="C74" s="11"/>
      <c r="D74" s="12"/>
      <c r="E74" s="11"/>
    </row>
    <row r="75" spans="1:5" s="2" customFormat="1" ht="12.75" hidden="1">
      <c r="A75" s="5">
        <v>4</v>
      </c>
      <c r="B75" s="25"/>
      <c r="C75" s="5"/>
      <c r="D75" s="6"/>
      <c r="E75" s="5"/>
    </row>
    <row r="76" spans="1:5" s="2" customFormat="1" ht="12.75" hidden="1">
      <c r="A76" s="5"/>
      <c r="B76" s="5" t="s">
        <v>50</v>
      </c>
      <c r="C76" s="5"/>
      <c r="D76" s="6"/>
      <c r="E76" s="5">
        <f>SUM(E72:E75)</f>
        <v>5490.115</v>
      </c>
    </row>
    <row r="77" s="2" customFormat="1" ht="12.75" hidden="1">
      <c r="D77" s="27"/>
    </row>
    <row r="78" spans="1:5" s="2" customFormat="1" ht="12.75">
      <c r="A78" s="11" t="s">
        <v>64</v>
      </c>
      <c r="B78" s="11"/>
      <c r="C78" s="11"/>
      <c r="D78" s="11"/>
      <c r="E78" s="11"/>
    </row>
    <row r="79" spans="1:5" s="2" customFormat="1" ht="12.75">
      <c r="A79" s="12" t="s">
        <v>1</v>
      </c>
      <c r="B79" s="11" t="s">
        <v>44</v>
      </c>
      <c r="C79" s="11" t="s">
        <v>2</v>
      </c>
      <c r="D79" s="12" t="s">
        <v>45</v>
      </c>
      <c r="E79" s="11" t="s">
        <v>46</v>
      </c>
    </row>
    <row r="80" spans="1:5" s="2" customFormat="1" ht="12.75">
      <c r="A80" s="5">
        <v>1</v>
      </c>
      <c r="B80" s="5" t="s">
        <v>89</v>
      </c>
      <c r="C80" s="5" t="s">
        <v>53</v>
      </c>
      <c r="D80" s="6" t="s">
        <v>90</v>
      </c>
      <c r="E80" s="5">
        <v>928.41</v>
      </c>
    </row>
    <row r="81" spans="1:5" s="2" customFormat="1" ht="12.75">
      <c r="A81" s="5">
        <v>2</v>
      </c>
      <c r="B81" s="6" t="s">
        <v>69</v>
      </c>
      <c r="C81" s="5" t="s">
        <v>53</v>
      </c>
      <c r="D81" s="6"/>
      <c r="E81" s="5">
        <v>90.115</v>
      </c>
    </row>
    <row r="82" spans="1:5" s="2" customFormat="1" ht="12.75">
      <c r="A82" s="5">
        <v>3</v>
      </c>
      <c r="B82" s="12" t="s">
        <v>91</v>
      </c>
      <c r="C82" s="5" t="s">
        <v>53</v>
      </c>
      <c r="D82" s="12" t="s">
        <v>92</v>
      </c>
      <c r="E82" s="11">
        <v>1223.6</v>
      </c>
    </row>
    <row r="83" spans="1:5" s="2" customFormat="1" ht="12.75" hidden="1">
      <c r="A83" s="5"/>
      <c r="B83" s="5" t="s">
        <v>50</v>
      </c>
      <c r="C83" s="5"/>
      <c r="D83" s="6"/>
      <c r="E83" s="5">
        <f>E81+E80+E82</f>
        <v>2242.125</v>
      </c>
    </row>
    <row r="84" s="2" customFormat="1" ht="12.75" hidden="1">
      <c r="D84" s="27"/>
    </row>
    <row r="85" spans="1:5" s="2" customFormat="1" ht="12.75" hidden="1">
      <c r="A85" s="28"/>
      <c r="B85" s="28" t="s">
        <v>67</v>
      </c>
      <c r="C85" s="28"/>
      <c r="D85" s="29"/>
      <c r="E85" s="28">
        <f>E6+E14+E20+E27+E33+E40+E47+E54+E61+E68+E76+E83</f>
        <v>40685.12</v>
      </c>
    </row>
    <row r="86" s="2" customFormat="1" ht="12.75" hidden="1">
      <c r="D86" s="27"/>
    </row>
    <row r="87" s="2" customFormat="1" ht="12.75">
      <c r="D87" s="27"/>
    </row>
  </sheetData>
  <sheetProtection selectLockedCells="1" selectUnlockedCells="1"/>
  <mergeCells count="12">
    <mergeCell ref="A1:E1"/>
    <mergeCell ref="A8:E8"/>
    <mergeCell ref="A15:E15"/>
    <mergeCell ref="A22:E22"/>
    <mergeCell ref="A29:E29"/>
    <mergeCell ref="A35:E35"/>
    <mergeCell ref="A42:E42"/>
    <mergeCell ref="A49:E49"/>
    <mergeCell ref="A56:E56"/>
    <mergeCell ref="A63:E63"/>
    <mergeCell ref="A70:E70"/>
    <mergeCell ref="A78:E7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2018-01-24T07:42:30Z</cp:lastPrinted>
  <dcterms:modified xsi:type="dcterms:W3CDTF">2018-04-01T11:20:49Z</dcterms:modified>
  <cp:category/>
  <cp:version/>
  <cp:contentType/>
  <cp:contentStatus/>
  <cp:revision>200</cp:revision>
</cp:coreProperties>
</file>